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utostrade-my.sharepoint.com/personal/alberto_boellis_autostrade_it/Documents/AIM - Affidamenti Impianti centrali e DDTT/7_GARE SERVIZI 2024/Man imp antincendio S. Lucia/Doc di gara/"/>
    </mc:Choice>
  </mc:AlternateContent>
  <xr:revisionPtr revIDLastSave="812" documentId="13_ncr:1_{3FCCDF76-9746-4077-9B42-B889686AC8F1}" xr6:coauthVersionLast="47" xr6:coauthVersionMax="47" xr10:uidLastSave="{C43A99F1-8FAA-4308-BEFC-273CA568F6BD}"/>
  <bookViews>
    <workbookView xWindow="-28908" yWindow="-108" windowWidth="29016" windowHeight="15816" xr2:uid="{C64452DD-F6B0-4282-8E35-D0B569D67666}"/>
  </bookViews>
  <sheets>
    <sheet name="Schema di offerta economica" sheetId="3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2" l="1"/>
  <c r="H16" i="32"/>
  <c r="H15" i="32"/>
  <c r="H13" i="32"/>
  <c r="H14" i="32"/>
  <c r="H17" i="32"/>
  <c r="H18" i="32"/>
  <c r="H19" i="32"/>
  <c r="H8" i="32"/>
  <c r="H7" i="32"/>
  <c r="H6" i="32"/>
  <c r="H5" i="32"/>
  <c r="H9" i="32"/>
  <c r="H10" i="32"/>
  <c r="H22" i="32" l="1"/>
  <c r="H23" i="32" s="1"/>
</calcChain>
</file>

<file path=xl/sharedStrings.xml><?xml version="1.0" encoding="utf-8"?>
<sst xmlns="http://schemas.openxmlformats.org/spreadsheetml/2006/main" count="62" uniqueCount="55">
  <si>
    <t xml:space="preserve">CODICE </t>
  </si>
  <si>
    <t>CICLO DI MANUTENZIONE</t>
  </si>
  <si>
    <t>PREZZO UNITARIO</t>
  </si>
  <si>
    <t>PM.1</t>
  </si>
  <si>
    <t>MPA.642_06 Impianto spegnimento a diluvio (1959) - FREQ. 1 settimana - TF 10min; TV 0 min</t>
  </si>
  <si>
    <t>Settimanale</t>
  </si>
  <si>
    <t>PM.2</t>
  </si>
  <si>
    <t>Trimestrale</t>
  </si>
  <si>
    <t>PM.3</t>
  </si>
  <si>
    <t>MPA.642b_06 Sistema a schiuma (1958) - FREQ. 6 mesi - TF=48 min; TV=0 min</t>
  </si>
  <si>
    <t>Semestrale</t>
  </si>
  <si>
    <t>PM.4</t>
  </si>
  <si>
    <t>MPA.642c_06 Gruppo valvole a diluvio (1961) - FREQ. 1 anno - TF=165 min; TV=0 min</t>
  </si>
  <si>
    <t>Annuale</t>
  </si>
  <si>
    <t>PM.5</t>
  </si>
  <si>
    <t>MPA.642b_06 Sistema a schiuma (1958) - FREQ. 2 anni - TF=120 min; TV=0 min</t>
  </si>
  <si>
    <t>Biennale</t>
  </si>
  <si>
    <t>PM.6</t>
  </si>
  <si>
    <t>MPA.642e_06 Gruppo valvole a diluvio (1961) - FREQ. 5 anni - TF=240 min; TV=0 min</t>
  </si>
  <si>
    <t>Quinquennale</t>
  </si>
  <si>
    <t>FS1</t>
  </si>
  <si>
    <t>RIDUTTORE STABILIZZATORE DI PRESSIONE DN 150
Riduttori stabilizzatori di pressione di valle in ghisa con componenti interni in acciaio aisi. Pressione nominale 16 bar regolazione 5-12 bar - DN150</t>
  </si>
  <si>
    <t>FS2</t>
  </si>
  <si>
    <t>RIDUTTORE STABILIZZATORE DI PRESSIONE DN 50
Riduttori stabilizzatori di pressione di valle in ghisa con componenti interni in acciaio aisi. Pressione nominale 16 bar regolazione 5-12 bar - DN50</t>
  </si>
  <si>
    <t>FS3</t>
  </si>
  <si>
    <t>Fornitura e posa in opera di n.1 ugello spirale (120°) in ottone 92 l/min - 1 bar</t>
  </si>
  <si>
    <t>FS4</t>
  </si>
  <si>
    <t>Fornitura e posa in opera di stazione a diluvio composta da:
- valvola a diluvio a comando elettrico a riarmo manuale, trim di controllo con pressostato e manometro - DN100
- miscelatore di schiuma a pressioni bilanciate URD - DN100
-valvola a farfalla con riduttore e volantino - DN100
-tee in acciaio DN150 - DN100 - DN150 per stacco stazione a diluvio
- tubazione di acciaio zincato saldato UNI EN 10255 serie M, verniciata di colore rosso per installazione a vista DN100 collegamento valvola a diluvio-miscelatore</t>
  </si>
  <si>
    <t>FS5</t>
  </si>
  <si>
    <t>FS6</t>
  </si>
  <si>
    <t>FS7</t>
  </si>
  <si>
    <t>FS8</t>
  </si>
  <si>
    <t>Fornitura e posa in opera di giunto anti sismisco.</t>
  </si>
  <si>
    <t>MANUTENZIONE ORDINARIA PREVENTIVA A CORPO</t>
  </si>
  <si>
    <t>MANUTENZIONE ORDINARIA CORRETTIVA A MISURA</t>
  </si>
  <si>
    <t>SCONTO OFFERTO</t>
  </si>
  <si>
    <t>DESCRIZIONE</t>
  </si>
  <si>
    <t>TOTALE</t>
  </si>
  <si>
    <t xml:space="preserve"> </t>
  </si>
  <si>
    <t>TOTALE OFFERTO</t>
  </si>
  <si>
    <t>Fornitura e posa in opera di stazione a diluvio composta da:
 valvola a diluvio a comando elettrico a riarmo manuale, trim di controllo con pressostato e manometro - DN100</t>
  </si>
  <si>
    <t>Fornitura e posa in opera di stazione a diluvio composta da: miscelatore di schiuma a pressioni bilanciate URD - DN100</t>
  </si>
  <si>
    <t>Fornitura e posa in opera di: 
valvola a farfalla con riduttore e volantino - DN100</t>
  </si>
  <si>
    <t>TOTALE SCONTATO</t>
  </si>
  <si>
    <t>MPA.642a_06 Impianto spegnimento a diluvio (1959) - FREQ. 3 mesi - TF=180 min; TV=0 min
MPA.642f_06 Gruppo valvole a diluvio (1961) - FREQ. 3 mesi - TF=60 min; TV=0 min</t>
  </si>
  <si>
    <t>FREQUENZA/INCIDENZA PER ANNO</t>
  </si>
  <si>
    <t>FREQUENZA/INCIDENZA PER ANNO STIMATA</t>
  </si>
  <si>
    <t>Costi aziendali relativi alla salute e sicurezza ex art. 108, comma 9 del D.lgs. 36/2023</t>
  </si>
  <si>
    <t>RIBASSO OFFERTO</t>
  </si>
  <si>
    <t>Totale a base di gara</t>
  </si>
  <si>
    <t>Costi relativi alla manodopera ex art. 108, comma 9 del D.lgs. 36/2023</t>
  </si>
  <si>
    <t>Si conferma importo indicato nel Disciplinare di gara</t>
  </si>
  <si>
    <t>In caso di conferma dei costi indicati in Disciplinare di gara</t>
  </si>
  <si>
    <t>In caso di costi diversi da quelli indicati in Disciplinare di gara</t>
  </si>
  <si>
    <t>Servizio di manutenzione dell’impianto di mitigazione incendio installato presso la galleria Santa Lucia di pertinenza della Direzione IV Tronco Firenze di Autostrade per l’Italia S.p.A.
OFFERTA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</si>
</sst>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66" formatCode="#,##0.00\ &quot;€&quot;"/>
    <numFmt numFmtId="167" formatCode="0.000"/>
    <numFmt numFmtId="168" formatCode="0.000%"/>
  </numFmts>
  <fonts count="13" x14ac:knownFonts="1">
    <font>
      <sz val="11"/>
      <color theme="1"/>
      <name val="Aptos Narrow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ptos Narrow"/>
      <family val="2"/>
      <scheme val="minor"/>
    </font>
    <font>
      <b/>
      <sz val="18"/>
      <color theme="1"/>
      <name val="Garamond"/>
      <family val="1"/>
    </font>
    <font>
      <sz val="11"/>
      <color theme="1"/>
      <name val="Garamond"/>
      <family val="1"/>
    </font>
    <font>
      <b/>
      <sz val="16"/>
      <color theme="1"/>
      <name val="Garamond"/>
      <family val="1"/>
    </font>
    <font>
      <b/>
      <sz val="14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  <font>
      <i/>
      <sz val="11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4" fontId="7" fillId="0" borderId="1" xfId="9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44" fontId="9" fillId="0" borderId="0" xfId="9" applyFont="1"/>
    <xf numFmtId="44" fontId="11" fillId="0" borderId="1" xfId="0" applyNumberFormat="1" applyFont="1" applyBorder="1" applyAlignment="1">
      <alignment horizontal="center" vertical="center"/>
    </xf>
    <xf numFmtId="44" fontId="7" fillId="0" borderId="0" xfId="9" applyFont="1" applyAlignment="1">
      <alignment horizontal="center" vertical="center"/>
    </xf>
    <xf numFmtId="44" fontId="7" fillId="0" borderId="0" xfId="0" applyNumberFormat="1" applyFont="1"/>
    <xf numFmtId="167" fontId="7" fillId="0" borderId="0" xfId="0" applyNumberFormat="1" applyFont="1"/>
    <xf numFmtId="168" fontId="10" fillId="3" borderId="1" xfId="10" applyNumberFormat="1" applyFont="1" applyFill="1" applyBorder="1" applyAlignment="1" applyProtection="1">
      <alignment horizontal="center" vertical="center"/>
      <protection locked="0"/>
    </xf>
    <xf numFmtId="168" fontId="7" fillId="0" borderId="0" xfId="10" applyNumberFormat="1" applyFont="1"/>
    <xf numFmtId="0" fontId="7" fillId="0" borderId="0" xfId="0" applyFont="1" applyAlignment="1">
      <alignment horizontal="left" vertical="center" wrapText="1"/>
    </xf>
    <xf numFmtId="44" fontId="7" fillId="0" borderId="0" xfId="9" applyFont="1" applyBorder="1" applyAlignment="1">
      <alignment horizontal="center" vertical="center"/>
    </xf>
    <xf numFmtId="44" fontId="11" fillId="2" borderId="1" xfId="0" applyNumberFormat="1" applyFont="1" applyFill="1" applyBorder="1" applyAlignment="1">
      <alignment horizontal="center" vertical="center"/>
    </xf>
    <xf numFmtId="44" fontId="9" fillId="4" borderId="1" xfId="0" applyNumberFormat="1" applyFont="1" applyFill="1" applyBorder="1" applyAlignment="1">
      <alignment horizontal="center" vertical="center"/>
    </xf>
    <xf numFmtId="168" fontId="9" fillId="5" borderId="1" xfId="10" applyNumberFormat="1" applyFont="1" applyFill="1" applyBorder="1" applyAlignment="1">
      <alignment horizontal="center" vertical="center"/>
    </xf>
    <xf numFmtId="166" fontId="7" fillId="3" borderId="1" xfId="9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</cellXfs>
  <cellStyles count="11">
    <cellStyle name="Collegamento ipertestuale 2" xfId="7" xr:uid="{451EB59E-4823-4D83-A401-FCAF228544EC}"/>
    <cellStyle name="Euro" xfId="5" xr:uid="{C52AB962-FC91-4BB7-81F7-9D212EDE662E}"/>
    <cellStyle name="Migliaia 2" xfId="4" xr:uid="{BD653851-2B22-4293-B7B9-2520D3F3945B}"/>
    <cellStyle name="Migliaia 2 2" xfId="6" xr:uid="{C4731EC4-BEC5-4CD9-ACCE-FCA968C0F905}"/>
    <cellStyle name="Normale" xfId="0" builtinId="0"/>
    <cellStyle name="Normale 2" xfId="1" xr:uid="{4F870A59-143B-43D0-9FB9-7D0F1E780219}"/>
    <cellStyle name="Normale 2 2" xfId="2" xr:uid="{A3F13BDD-E463-4B4C-ADEF-4A56C62ABA0F}"/>
    <cellStyle name="Normale 3" xfId="3" xr:uid="{843CF128-1915-4615-826F-1AA4BC8C7203}"/>
    <cellStyle name="Percentuale" xfId="10" builtinId="5"/>
    <cellStyle name="Percentuale 2" xfId="8" xr:uid="{3BD8280E-381F-4FA6-AAC1-2550E010F454}"/>
    <cellStyle name="Valuta" xfId="9" builtinId="4"/>
  </cellStyles>
  <dxfs count="8">
    <dxf>
      <font>
        <b/>
        <strike val="0"/>
        <outline val="0"/>
        <shadow val="0"/>
        <u val="none"/>
        <vertAlign val="baseline"/>
        <color theme="1"/>
        <name val="Garamond"/>
        <family val="1"/>
        <scheme val="none"/>
      </font>
      <numFmt numFmtId="168" formatCode="0.000%"/>
      <fill>
        <patternFill>
          <fgColor indexed="64"/>
          <bgColor rgb="FFFFFF0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Garamond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Garamond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Garamond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Garamond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Garamond"/>
        <family val="1"/>
        <scheme val="none"/>
      </font>
    </dxf>
    <dxf>
      <border>
        <bottom style="medium">
          <color rgb="FF000000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Garamond"/>
        <family val="1"/>
        <scheme val="none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0A0145-14DB-491A-BE69-23F3B1ED827A}" name="Tabella134" displayName="Tabella134" ref="C4:G10" totalsRowShown="0" headerRowDxfId="7" dataDxfId="5" headerRowBorderDxfId="6">
  <tableColumns count="5">
    <tableColumn id="1" xr3:uid="{4C88F8AC-1333-4ED2-8141-CFA629214D56}" name="CICLO DI MANUTENZIONE" dataDxfId="4"/>
    <tableColumn id="2" xr3:uid="{8338B1F3-55BB-4F1A-915A-DCA073671C2A}" name="FREQUENZA/INCIDENZA PER ANNO" dataDxfId="3"/>
    <tableColumn id="3" xr3:uid="{CB8FCCCF-D9EF-4DAA-B549-CD31F57A49B0}" name="PREZZO UNITARIO" dataDxfId="2" dataCellStyle="Valuta"/>
    <tableColumn id="6" xr3:uid="{EFE94E4E-A37B-408C-93F5-D12319D179AD}" name="TOTALE" dataDxfId="1" dataCellStyle="Valuta"/>
    <tableColumn id="7" xr3:uid="{46F2967E-F835-4370-842D-30E58E63B637}" name="SCONTO OFFERT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18653-6B6E-41C7-9875-694309F2E59C}">
  <dimension ref="B2:K31"/>
  <sheetViews>
    <sheetView tabSelected="1" zoomScale="85" zoomScaleNormal="85" workbookViewId="0">
      <selection activeCell="D19" sqref="D19"/>
    </sheetView>
  </sheetViews>
  <sheetFormatPr defaultRowHeight="14.4" x14ac:dyDescent="0.3"/>
  <cols>
    <col min="1" max="1" width="8.88671875" style="1"/>
    <col min="2" max="2" width="15.44140625" style="1" customWidth="1"/>
    <col min="3" max="3" width="77.5546875" style="1" customWidth="1"/>
    <col min="4" max="4" width="45.33203125" style="1" customWidth="1"/>
    <col min="5" max="5" width="17" style="1" customWidth="1"/>
    <col min="6" max="6" width="21" style="1" customWidth="1"/>
    <col min="7" max="7" width="13.77734375" style="1" customWidth="1"/>
    <col min="8" max="8" width="22.44140625" style="1" customWidth="1"/>
    <col min="9" max="11" width="19.33203125" style="1" customWidth="1"/>
    <col min="12" max="12" width="8.88671875" style="1"/>
    <col min="13" max="13" width="23" style="1" customWidth="1"/>
    <col min="14" max="16384" width="8.88671875" style="1"/>
  </cols>
  <sheetData>
    <row r="2" spans="2:11" ht="102" customHeight="1" x14ac:dyDescent="0.3">
      <c r="B2" s="23" t="s">
        <v>54</v>
      </c>
      <c r="C2" s="24"/>
      <c r="D2" s="24"/>
      <c r="E2" s="24"/>
      <c r="F2" s="24"/>
      <c r="G2" s="24"/>
      <c r="H2" s="24"/>
    </row>
    <row r="3" spans="2:11" ht="21" x14ac:dyDescent="0.4">
      <c r="B3" s="28" t="s">
        <v>33</v>
      </c>
      <c r="C3" s="28"/>
      <c r="D3" s="28"/>
      <c r="E3" s="28"/>
      <c r="F3" s="28"/>
    </row>
    <row r="4" spans="2:11" ht="36" x14ac:dyDescent="0.3">
      <c r="B4" s="2" t="s">
        <v>0</v>
      </c>
      <c r="C4" s="2" t="s">
        <v>1</v>
      </c>
      <c r="D4" s="2" t="s">
        <v>45</v>
      </c>
      <c r="E4" s="2" t="s">
        <v>2</v>
      </c>
      <c r="F4" s="2" t="s">
        <v>37</v>
      </c>
      <c r="G4" s="3" t="s">
        <v>35</v>
      </c>
      <c r="H4" s="2" t="s">
        <v>43</v>
      </c>
    </row>
    <row r="5" spans="2:11" ht="28.8" x14ac:dyDescent="0.3">
      <c r="B5" s="4" t="s">
        <v>3</v>
      </c>
      <c r="C5" s="5" t="s">
        <v>4</v>
      </c>
      <c r="D5" s="6" t="s">
        <v>5</v>
      </c>
      <c r="E5" s="7">
        <v>127.512</v>
      </c>
      <c r="F5" s="7">
        <v>26522.495999999999</v>
      </c>
      <c r="G5" s="15"/>
      <c r="H5" s="11">
        <f>Tabella134[[#This Row],[TOTALE]]*(1-G5)</f>
        <v>26522.495999999999</v>
      </c>
    </row>
    <row r="6" spans="2:11" ht="41.4" customHeight="1" x14ac:dyDescent="0.3">
      <c r="B6" s="4" t="s">
        <v>6</v>
      </c>
      <c r="C6" s="5" t="s">
        <v>44</v>
      </c>
      <c r="D6" s="6" t="s">
        <v>7</v>
      </c>
      <c r="E6" s="7">
        <v>12246.939374999998</v>
      </c>
      <c r="F6" s="7">
        <v>195951.02999999997</v>
      </c>
      <c r="G6" s="15"/>
      <c r="H6" s="11">
        <f>Tabella134[[#This Row],[TOTALE]]*(1-G6)</f>
        <v>195951.02999999997</v>
      </c>
    </row>
    <row r="7" spans="2:11" ht="15.6" x14ac:dyDescent="0.3">
      <c r="B7" s="4" t="s">
        <v>8</v>
      </c>
      <c r="C7" s="5" t="s">
        <v>9</v>
      </c>
      <c r="D7" s="6" t="s">
        <v>10</v>
      </c>
      <c r="E7" s="7">
        <v>6051.5449499999995</v>
      </c>
      <c r="F7" s="7">
        <v>48412.359599999996</v>
      </c>
      <c r="G7" s="15"/>
      <c r="H7" s="11">
        <f>Tabella134[[#This Row],[TOTALE]]*(1-G7)</f>
        <v>48412.359599999996</v>
      </c>
    </row>
    <row r="8" spans="2:11" ht="15.6" x14ac:dyDescent="0.3">
      <c r="B8" s="4" t="s">
        <v>11</v>
      </c>
      <c r="C8" s="5" t="s">
        <v>12</v>
      </c>
      <c r="D8" s="6" t="s">
        <v>13</v>
      </c>
      <c r="E8" s="7">
        <v>29302.662400000001</v>
      </c>
      <c r="F8" s="7">
        <v>117210.6496</v>
      </c>
      <c r="G8" s="15"/>
      <c r="H8" s="11">
        <f>Tabella134[[#This Row],[TOTALE]]*(1-G8)</f>
        <v>117210.6496</v>
      </c>
    </row>
    <row r="9" spans="2:11" ht="15.6" x14ac:dyDescent="0.3">
      <c r="B9" s="4" t="s">
        <v>14</v>
      </c>
      <c r="C9" s="5" t="s">
        <v>15</v>
      </c>
      <c r="D9" s="6" t="s">
        <v>16</v>
      </c>
      <c r="E9" s="7">
        <v>6461.1140000000005</v>
      </c>
      <c r="F9" s="7">
        <v>12922.228000000001</v>
      </c>
      <c r="G9" s="15"/>
      <c r="H9" s="11">
        <f>Tabella134[[#This Row],[TOTALE]]*(1-G9)</f>
        <v>12922.228000000001</v>
      </c>
    </row>
    <row r="10" spans="2:11" ht="15.6" x14ac:dyDescent="0.3">
      <c r="B10" s="4" t="s">
        <v>17</v>
      </c>
      <c r="C10" s="5" t="s">
        <v>18</v>
      </c>
      <c r="D10" s="6" t="s">
        <v>19</v>
      </c>
      <c r="E10" s="7">
        <v>16622.353000000003</v>
      </c>
      <c r="F10" s="7">
        <v>16622.353000000003</v>
      </c>
      <c r="G10" s="15"/>
      <c r="H10" s="11">
        <f>Tabella134[[#This Row],[TOTALE]]*(1-G10)</f>
        <v>16622.353000000003</v>
      </c>
    </row>
    <row r="11" spans="2:11" ht="21" x14ac:dyDescent="0.4">
      <c r="B11" s="29" t="s">
        <v>34</v>
      </c>
      <c r="C11" s="29"/>
      <c r="D11" s="29"/>
      <c r="E11" s="29"/>
      <c r="F11" s="29"/>
      <c r="G11" s="8"/>
      <c r="H11" s="8"/>
      <c r="K11" s="16"/>
    </row>
    <row r="12" spans="2:11" ht="36" x14ac:dyDescent="0.3">
      <c r="B12" s="2" t="s">
        <v>0</v>
      </c>
      <c r="C12" s="2" t="s">
        <v>36</v>
      </c>
      <c r="D12" s="2" t="s">
        <v>46</v>
      </c>
      <c r="E12" s="2" t="s">
        <v>2</v>
      </c>
      <c r="F12" s="2" t="s">
        <v>37</v>
      </c>
      <c r="G12" s="3" t="s">
        <v>35</v>
      </c>
      <c r="H12" s="2" t="s">
        <v>43</v>
      </c>
      <c r="J12" s="12"/>
      <c r="K12" s="14"/>
    </row>
    <row r="13" spans="2:11" ht="43.2" x14ac:dyDescent="0.3">
      <c r="B13" s="4" t="s">
        <v>20</v>
      </c>
      <c r="C13" s="5" t="s">
        <v>21</v>
      </c>
      <c r="D13" s="6">
        <v>0.75</v>
      </c>
      <c r="E13" s="7">
        <v>3818.6568302823762</v>
      </c>
      <c r="F13" s="7">
        <v>11455.970490847129</v>
      </c>
      <c r="G13" s="15"/>
      <c r="H13" s="11">
        <f t="shared" ref="H13:H20" si="0">F13*(1-G13)</f>
        <v>11455.970490847129</v>
      </c>
      <c r="J13" s="13"/>
    </row>
    <row r="14" spans="2:11" ht="43.2" x14ac:dyDescent="0.3">
      <c r="B14" s="4" t="s">
        <v>22</v>
      </c>
      <c r="C14" s="5" t="s">
        <v>23</v>
      </c>
      <c r="D14" s="6">
        <v>0.75</v>
      </c>
      <c r="E14" s="7">
        <v>3818.6568302823762</v>
      </c>
      <c r="F14" s="7">
        <v>11455.970490847129</v>
      </c>
      <c r="G14" s="15"/>
      <c r="H14" s="11">
        <f t="shared" si="0"/>
        <v>11455.970490847129</v>
      </c>
    </row>
    <row r="15" spans="2:11" ht="15.6" x14ac:dyDescent="0.3">
      <c r="B15" s="4" t="s">
        <v>24</v>
      </c>
      <c r="C15" s="5" t="s">
        <v>25</v>
      </c>
      <c r="D15" s="6">
        <v>12.5</v>
      </c>
      <c r="E15" s="7">
        <v>277.27535</v>
      </c>
      <c r="F15" s="7">
        <v>13863.7675</v>
      </c>
      <c r="G15" s="15"/>
      <c r="H15" s="11">
        <f t="shared" si="0"/>
        <v>13863.7675</v>
      </c>
    </row>
    <row r="16" spans="2:11" ht="115.2" x14ac:dyDescent="0.3">
      <c r="B16" s="4" t="s">
        <v>26</v>
      </c>
      <c r="C16" s="5" t="s">
        <v>27</v>
      </c>
      <c r="D16" s="6">
        <v>1.25</v>
      </c>
      <c r="E16" s="7">
        <v>12998.18872</v>
      </c>
      <c r="F16" s="7">
        <v>64990.943599999999</v>
      </c>
      <c r="G16" s="15"/>
      <c r="H16" s="11">
        <f t="shared" si="0"/>
        <v>64990.943599999999</v>
      </c>
      <c r="J16" s="1" t="s">
        <v>38</v>
      </c>
    </row>
    <row r="17" spans="2:10" ht="28.8" x14ac:dyDescent="0.3">
      <c r="B17" s="4" t="s">
        <v>28</v>
      </c>
      <c r="C17" s="5" t="s">
        <v>42</v>
      </c>
      <c r="D17" s="6">
        <v>1.5</v>
      </c>
      <c r="E17" s="7">
        <v>486.15872800000005</v>
      </c>
      <c r="F17" s="7">
        <v>2916.9523680000002</v>
      </c>
      <c r="G17" s="15"/>
      <c r="H17" s="11">
        <f t="shared" si="0"/>
        <v>2916.9523680000002</v>
      </c>
    </row>
    <row r="18" spans="2:10" ht="28.8" x14ac:dyDescent="0.3">
      <c r="B18" s="4" t="s">
        <v>29</v>
      </c>
      <c r="C18" s="5" t="s">
        <v>41</v>
      </c>
      <c r="D18" s="6">
        <v>1.5</v>
      </c>
      <c r="E18" s="7">
        <v>7752.78813242454</v>
      </c>
      <c r="F18" s="7">
        <v>46516.728794547227</v>
      </c>
      <c r="G18" s="15"/>
      <c r="H18" s="11">
        <f t="shared" si="0"/>
        <v>46516.728794547227</v>
      </c>
    </row>
    <row r="19" spans="2:10" ht="43.2" x14ac:dyDescent="0.3">
      <c r="B19" s="4" t="s">
        <v>30</v>
      </c>
      <c r="C19" s="5" t="s">
        <v>40</v>
      </c>
      <c r="D19" s="6">
        <v>1.5</v>
      </c>
      <c r="E19" s="7">
        <v>3543.279168</v>
      </c>
      <c r="F19" s="7">
        <v>21259.675007999998</v>
      </c>
      <c r="G19" s="15"/>
      <c r="H19" s="11">
        <f t="shared" si="0"/>
        <v>21259.675007999998</v>
      </c>
      <c r="J19" s="13"/>
    </row>
    <row r="20" spans="2:10" ht="19.2" customHeight="1" x14ac:dyDescent="0.3">
      <c r="B20" s="4" t="s">
        <v>31</v>
      </c>
      <c r="C20" s="5" t="s">
        <v>32</v>
      </c>
      <c r="D20" s="6">
        <v>5</v>
      </c>
      <c r="E20" s="7">
        <v>3919.2482999999993</v>
      </c>
      <c r="F20" s="7">
        <v>78384.965999999986</v>
      </c>
      <c r="G20" s="15"/>
      <c r="H20" s="11">
        <f t="shared" si="0"/>
        <v>78384.965999999986</v>
      </c>
      <c r="J20" s="13"/>
    </row>
    <row r="21" spans="2:10" ht="27.6" customHeight="1" x14ac:dyDescent="0.3">
      <c r="B21" s="8"/>
      <c r="C21" s="17"/>
      <c r="D21" s="8"/>
      <c r="E21" s="18"/>
      <c r="F21" s="25" t="s">
        <v>49</v>
      </c>
      <c r="G21" s="25"/>
      <c r="H21" s="19">
        <v>668486.09</v>
      </c>
    </row>
    <row r="22" spans="2:10" ht="27" customHeight="1" x14ac:dyDescent="0.3">
      <c r="F22" s="30" t="s">
        <v>39</v>
      </c>
      <c r="G22" s="30"/>
      <c r="H22" s="20">
        <f>SUM(H5:H20)</f>
        <v>668486.09045224148</v>
      </c>
    </row>
    <row r="23" spans="2:10" ht="27" customHeight="1" x14ac:dyDescent="0.3">
      <c r="F23" s="27" t="s">
        <v>48</v>
      </c>
      <c r="G23" s="27"/>
      <c r="H23" s="21">
        <f>1-H22/H21</f>
        <v>-6.7651595436757361E-10</v>
      </c>
    </row>
    <row r="25" spans="2:10" x14ac:dyDescent="0.3">
      <c r="B25" s="33" t="s">
        <v>50</v>
      </c>
      <c r="C25" s="34"/>
      <c r="D25" s="31" t="s">
        <v>52</v>
      </c>
      <c r="E25" s="32"/>
      <c r="F25" s="22" t="s">
        <v>51</v>
      </c>
      <c r="G25" s="22"/>
      <c r="H25" s="22"/>
    </row>
    <row r="26" spans="2:10" x14ac:dyDescent="0.3">
      <c r="B26" s="35"/>
      <c r="C26" s="36"/>
      <c r="D26" s="31" t="s">
        <v>53</v>
      </c>
      <c r="E26" s="32"/>
      <c r="F26" s="22"/>
      <c r="G26" s="22"/>
      <c r="H26" s="22"/>
    </row>
    <row r="27" spans="2:10" x14ac:dyDescent="0.3">
      <c r="B27" s="26" t="s">
        <v>47</v>
      </c>
      <c r="C27" s="26"/>
      <c r="D27" s="26"/>
      <c r="E27" s="26"/>
      <c r="F27" s="22"/>
      <c r="G27" s="22"/>
      <c r="H27" s="22"/>
    </row>
    <row r="30" spans="2:10" ht="18" x14ac:dyDescent="0.35">
      <c r="C30" s="9"/>
      <c r="D30" s="10"/>
    </row>
    <row r="31" spans="2:10" x14ac:dyDescent="0.3">
      <c r="C31" s="1" t="s">
        <v>38</v>
      </c>
      <c r="G31" s="1" t="s">
        <v>38</v>
      </c>
    </row>
  </sheetData>
  <sheetProtection algorithmName="SHA-512" hashValue="9aIGUtdc21OFLQLwcNyr6i9MadKg6n68GEGWsXk52fsZaaXxeR4qQP1PuPIALRNgfhS7T1vDAkEvsxGyT69oMw==" saltValue="O4pCpnQgG6omy3dt7tavDQ==" spinCount="100000" sheet="1" objects="1" scenarios="1"/>
  <mergeCells count="13">
    <mergeCell ref="F27:H27"/>
    <mergeCell ref="B2:H2"/>
    <mergeCell ref="F21:G21"/>
    <mergeCell ref="B27:E27"/>
    <mergeCell ref="F23:G23"/>
    <mergeCell ref="B3:F3"/>
    <mergeCell ref="B11:F11"/>
    <mergeCell ref="F22:G22"/>
    <mergeCell ref="F25:H25"/>
    <mergeCell ref="F26:H26"/>
    <mergeCell ref="D25:E25"/>
    <mergeCell ref="D26:E26"/>
    <mergeCell ref="B25:C26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Schema di offerta economica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Morganti, Marco</dc:creator>
  <cp:keywords/>
  <dc:description/>
  <cp:lastModifiedBy>Albano, Raffaele</cp:lastModifiedBy>
  <cp:revision/>
  <dcterms:created xsi:type="dcterms:W3CDTF">2024-08-22T13:18:36Z</dcterms:created>
  <dcterms:modified xsi:type="dcterms:W3CDTF">2024-12-16T11:24:44Z</dcterms:modified>
  <cp:category/>
  <cp:contentStatus/>
</cp:coreProperties>
</file>